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2120" windowHeight="8505" activeTab="0"/>
  </bookViews>
  <sheets>
    <sheet name="Autoscrubber" sheetId="1" r:id="rId1"/>
    <sheet name="Instructions" sheetId="2" r:id="rId2"/>
    <sheet name="Lease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<sst xmlns="http://schemas.openxmlformats.org/spreadsheetml/2006/main" count="68" uniqueCount="68">
  <si>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Customer:</t>
  </si>
  <si>
    <t>Date:</t>
  </si>
  <si>
    <t>Area:</t>
  </si>
  <si>
    <t>Warehouse</t>
  </si>
  <si>
    <t>Square Footage:</t>
  </si>
  <si>
    <t>Total Hours To Clean Area</t>
  </si>
  <si>
    <t>Monthly Labor Cost</t>
  </si>
  <si>
    <t>Return On Investment - Months</t>
  </si>
  <si>
    <t>Annual Labor Cost</t>
  </si>
  <si>
    <t>Customer Data Entry Area</t>
  </si>
  <si>
    <t>Cleaning Sq. Ft. Per Hour</t>
  </si>
  <si>
    <t>XYZ, Inc.</t>
  </si>
  <si>
    <t>Equipment</t>
  </si>
  <si>
    <t>CleanCraft Products, Inc.</t>
  </si>
  <si>
    <t>Bucket / Wringer (24)</t>
  </si>
  <si>
    <t>Machine Cost - Purchase</t>
  </si>
  <si>
    <t>Monthly Lease (36 mo)</t>
  </si>
  <si>
    <t xml:space="preserve">         800-525-3261</t>
  </si>
  <si>
    <t xml:space="preserve">              www.cleancraft.com</t>
  </si>
  <si>
    <t>** sq. ft. per hr of bucket/wringer based on ISSA figures of 24oz Wet Mop.  Autoscrubber figures based on manufacturer.  (All Data Estimates)</t>
  </si>
  <si>
    <t>Annual Labor Savings</t>
  </si>
  <si>
    <t>-</t>
  </si>
  <si>
    <t>Your Monthly Savings (36mo Lease)</t>
  </si>
  <si>
    <t>Autoscrubber vs. Mop &amp; Bucket Cost Benefit Analysis</t>
  </si>
  <si>
    <t>Gansy25</t>
  </si>
  <si>
    <t>Your Annual Labor Savings:</t>
  </si>
  <si>
    <t>Return on Investment (Months):</t>
  </si>
  <si>
    <t>Sales Rep</t>
  </si>
  <si>
    <t>WEB</t>
  </si>
  <si>
    <t>Step 1</t>
  </si>
  <si>
    <t>Fill in the Square Footage of flooring in Building</t>
  </si>
  <si>
    <t>Step 2</t>
  </si>
  <si>
    <t>Fill in the Annual Frequncy (ie. 5 times per week x 52 weeks = 260)</t>
  </si>
  <si>
    <t>Step 3</t>
  </si>
  <si>
    <t>Fill in Labor Rate - Don't forget all benefits (ie. $10/hr plus $2 in benefits and matching taxes = $12.00/hr)</t>
  </si>
  <si>
    <t>Step 4</t>
  </si>
  <si>
    <t>Complete your company name info</t>
  </si>
  <si>
    <t>Step 5</t>
  </si>
  <si>
    <t>Look at your savings !!</t>
  </si>
  <si>
    <t>Step 6</t>
  </si>
  <si>
    <t>Buy from CleanCraft !!</t>
  </si>
  <si>
    <t>Link to Product:</t>
  </si>
  <si>
    <t>http://www.cleancraft.com/Gansy_25_Autoscrubber_p/as-egansy25b.htm</t>
  </si>
  <si>
    <t>Note: Cost of Machine plus Gel Battery</t>
  </si>
  <si>
    <t>(Sq.Ft. of Flooring Area)</t>
  </si>
  <si>
    <t>(# times clean in year. Ie. 5/wk x 52wks = 260)</t>
  </si>
  <si>
    <t>(ie. $10/hr plus $2/hr benefits &amp; taxes = $12/hr)</t>
  </si>
  <si>
    <t>Wow, you need to buy from CleanCraft Products, Inc. !!!</t>
  </si>
  <si>
    <t>Step 7</t>
  </si>
  <si>
    <t>Print your Results</t>
  </si>
  <si>
    <t>Remember to Print Your Results !!</t>
  </si>
  <si>
    <t>Doc #: TL-Gansy25</t>
  </si>
  <si>
    <t>36 months</t>
  </si>
  <si>
    <t>$1.00 Buyout at End of Lease</t>
  </si>
  <si>
    <t>Amount $</t>
  </si>
  <si>
    <t>Rates do not include shipping, taxes, and documentation fee.</t>
  </si>
  <si>
    <t>Leasing available in case you would rather lease.</t>
  </si>
  <si>
    <t>(See Lease Tab for more info)</t>
  </si>
  <si>
    <t>Lease rates are estimates. (Your rates may be different based on credit, business history, etc.)</t>
  </si>
  <si>
    <t>Other Lease &amp; Finance Programs Available:  (ie. No payment for 60 days, Public School / Municipal Lease, &amp; Commerical Financing)</t>
  </si>
  <si>
    <t>INSTRUCTIONS:</t>
  </si>
  <si>
    <t>1) Complete information in above chart</t>
  </si>
  <si>
    <t>3) Print for your records.</t>
  </si>
  <si>
    <t>2) Look at your savings.</t>
  </si>
  <si>
    <t>For further instructions, please click on the "Instructions" Tab.</t>
  </si>
  <si>
    <t>Labor Rate:</t>
  </si>
  <si>
    <t>Annual Task Frequency:</t>
  </si>
  <si>
    <t>Rev. 12/4/2008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</si>
</sst>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$&quot;#,##0.0_);[Red]\(&quot;$&quot;#,##0.0\)"/>
    <numFmt numFmtId="170" formatCode="0.0"/>
    <numFmt numFmtId="171" formatCode="0.00000000"/>
    <numFmt numFmtId="172" formatCode="&quot;$&quot;#,##0.0_);\(&quot;$&quot;#,##0.0\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$&quot;#,##0.0"/>
    <numFmt numFmtId="179" formatCode="&quot;$&quot;#,##0.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0"/>
      <name val="Arial Narrow"/>
      <family val="2"/>
    </font>
    <font>
      <b/>
      <sz val="10"/>
      <color indexed="13"/>
      <name val="Arial Narrow"/>
      <family val="2"/>
    </font>
    <font>
      <b/>
      <sz val="10"/>
      <name val="Arial Narrow"/>
      <family val="2"/>
    </font>
    <font>
      <sz val="4.75"/>
      <name val="Arial"/>
      <family val="2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i/>
      <sz val="10"/>
      <name val="Arial Narrow"/>
      <family val="2"/>
    </font>
    <font>
      <b/>
      <sz val="9.5"/>
      <name val="Arial"/>
      <family val="0"/>
    </font>
    <font>
      <b/>
      <sz val="10"/>
      <color indexed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44" fontId="5" fillId="0" borderId="1" xfId="17" applyFont="1" applyBorder="1" applyAlignment="1">
      <alignment horizontal="center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44" fontId="5" fillId="0" borderId="0" xfId="17" applyFont="1" applyAlignment="1">
      <alignment/>
    </xf>
    <xf numFmtId="3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8" fontId="5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7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3" fontId="5" fillId="0" borderId="2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8" fontId="5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14" fontId="7" fillId="0" borderId="0" xfId="0" applyNumberFormat="1" applyFont="1" applyAlignment="1" applyProtection="1">
      <alignment horizontal="left"/>
      <protection locked="0"/>
    </xf>
    <xf numFmtId="44" fontId="7" fillId="0" borderId="1" xfId="17" applyFont="1" applyBorder="1" applyAlignment="1">
      <alignment horizontal="center"/>
    </xf>
    <xf numFmtId="0" fontId="7" fillId="0" borderId="0" xfId="0" applyFont="1" applyAlignment="1">
      <alignment/>
    </xf>
    <xf numFmtId="0" fontId="7" fillId="3" borderId="1" xfId="0" applyFont="1" applyFill="1" applyBorder="1" applyAlignment="1">
      <alignment horizontal="center"/>
    </xf>
    <xf numFmtId="170" fontId="7" fillId="3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5" fontId="5" fillId="0" borderId="0" xfId="17" applyNumberFormat="1" applyFont="1" applyAlignment="1">
      <alignment/>
    </xf>
    <xf numFmtId="5" fontId="5" fillId="0" borderId="0" xfId="0" applyNumberFormat="1" applyFont="1" applyAlignment="1">
      <alignment/>
    </xf>
    <xf numFmtId="5" fontId="7" fillId="0" borderId="1" xfId="17" applyNumberFormat="1" applyFont="1" applyBorder="1" applyAlignment="1">
      <alignment horizontal="center"/>
    </xf>
    <xf numFmtId="5" fontId="7" fillId="4" borderId="1" xfId="17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5" fontId="7" fillId="0" borderId="0" xfId="0" applyNumberFormat="1" applyFont="1" applyAlignment="1">
      <alignment horizontal="left"/>
    </xf>
    <xf numFmtId="170" fontId="7" fillId="0" borderId="0" xfId="0" applyNumberFormat="1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horizontal="left"/>
      <protection/>
    </xf>
    <xf numFmtId="0" fontId="10" fillId="0" borderId="0" xfId="20" applyAlignment="1" applyProtection="1">
      <alignment horizontal="centerContinuous"/>
      <protection/>
    </xf>
    <xf numFmtId="0" fontId="1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6" fillId="2" borderId="3" xfId="0" applyFont="1" applyFill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/>
    </xf>
    <xf numFmtId="0" fontId="14" fillId="0" borderId="0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0" fillId="0" borderId="0" xfId="20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0" borderId="5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1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Annual Labor Cost Analysis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7"/>
      <c:rotY val="6"/>
      <c:depthPercent val="100"/>
      <c:rAngAx val="1"/>
    </c:view3D>
    <c:plotArea>
      <c:layout>
        <c:manualLayout>
          <c:xMode val="edge"/>
          <c:yMode val="edge"/>
          <c:x val="0"/>
          <c:y val="0.18575"/>
          <c:w val="0.96625"/>
          <c:h val="0.76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Autoscrubber!$A$36:$A$37</c:f>
              <c:strCache/>
            </c:strRef>
          </c:cat>
          <c:val>
            <c:numRef>
              <c:f>Autoscrubber!$B$36:$B$37</c:f>
              <c:numCache/>
            </c:numRef>
          </c:val>
          <c:shape val="cylinder"/>
        </c:ser>
        <c:shape val="cylinder"/>
        <c:axId val="30919771"/>
        <c:axId val="9842484"/>
      </c:bar3DChart>
      <c:catAx>
        <c:axId val="30919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42484"/>
        <c:crosses val="autoZero"/>
        <c:auto val="1"/>
        <c:lblOffset val="100"/>
        <c:noMultiLvlLbl val="0"/>
      </c:catAx>
      <c:valAx>
        <c:axId val="9842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309197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333333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333333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133350</xdr:rowOff>
    </xdr:from>
    <xdr:to>
      <xdr:col>3</xdr:col>
      <xdr:colOff>295275</xdr:colOff>
      <xdr:row>46</xdr:row>
      <xdr:rowOff>123825</xdr:rowOff>
    </xdr:to>
    <xdr:graphicFrame>
      <xdr:nvGraphicFramePr>
        <xdr:cNvPr id="1" name="Chart 2"/>
        <xdr:cNvGraphicFramePr/>
      </xdr:nvGraphicFramePr>
      <xdr:xfrm>
        <a:off x="0" y="5600700"/>
        <a:ext cx="44005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219075</xdr:colOff>
      <xdr:row>12</xdr:row>
      <xdr:rowOff>104775</xdr:rowOff>
    </xdr:from>
    <xdr:to>
      <xdr:col>1</xdr:col>
      <xdr:colOff>723900</xdr:colOff>
      <xdr:row>16</xdr:row>
      <xdr:rowOff>95250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2419350"/>
          <a:ext cx="504825" cy="638175"/>
        </a:xfrm>
        <a:prstGeom prst="rect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238125</xdr:colOff>
      <xdr:row>11</xdr:row>
      <xdr:rowOff>19050</xdr:rowOff>
    </xdr:from>
    <xdr:to>
      <xdr:col>2</xdr:col>
      <xdr:colOff>952500</xdr:colOff>
      <xdr:row>16</xdr:row>
      <xdr:rowOff>95250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2181225"/>
          <a:ext cx="714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85725</xdr:rowOff>
    </xdr:from>
    <xdr:to>
      <xdr:col>0</xdr:col>
      <xdr:colOff>1266825</xdr:colOff>
      <xdr:row>4</xdr:row>
      <xdr:rowOff>19050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85725"/>
          <a:ext cx="1162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leancraft.com/Gansy_25_Autoscrubber_p/as-egansy25b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G52"/>
  <sheetViews>
    <sheetView showGridLines="0" tabSelected="1" workbookViewId="0" topLeftCell="A1">
      <selection activeCell="E43" sqref="E43"/>
    </sheetView>
  </sheetViews>
  <sheetFormatPr defaultColWidth="9.140625" defaultRowHeight="12.75"/>
  <cols>
    <col min="1" max="1" width="27.57421875" style="1" customWidth="1"/>
    <col min="2" max="2" width="17.00390625" style="1" bestFit="1" customWidth="1"/>
    <col min="3" max="3" width="17.00390625" style="1" customWidth="1"/>
    <col min="4" max="4" width="14.421875" style="1" customWidth="1"/>
    <col min="5" max="5" width="13.140625" style="1" customWidth="1"/>
    <col min="6" max="6" width="13.7109375" style="1" bestFit="1" customWidth="1"/>
    <col min="7" max="16384" width="9.140625" style="1" customWidth="1"/>
  </cols>
  <sheetData>
    <row r="1" s="35" customFormat="1" ht="12.75"/>
    <row r="2" spans="1:6" s="35" customFormat="1" ht="20.25">
      <c r="A2" s="36"/>
      <c r="B2" s="37" t="s">
        <v>13</v>
      </c>
      <c r="C2" s="37"/>
      <c r="D2" s="36"/>
      <c r="E2" s="46" t="s">
        <v>67</v>
      </c>
      <c r="F2" s="36"/>
    </row>
    <row r="3" spans="1:6" s="35" customFormat="1" ht="20.25">
      <c r="A3" s="36"/>
      <c r="B3" s="37" t="s">
        <v>17</v>
      </c>
      <c r="C3" s="37"/>
      <c r="D3" s="36"/>
      <c r="E3" s="36"/>
      <c r="F3" s="57" t="s">
        <v>51</v>
      </c>
    </row>
    <row r="4" spans="1:6" s="35" customFormat="1" ht="20.25">
      <c r="A4" s="38"/>
      <c r="B4" s="39" t="s">
        <v>18</v>
      </c>
      <c r="C4" s="39"/>
      <c r="D4" s="36"/>
      <c r="E4" s="36"/>
      <c r="F4" s="36"/>
    </row>
    <row r="5" spans="1:6" s="35" customFormat="1" ht="20.25">
      <c r="A5" s="60" t="s">
        <v>23</v>
      </c>
      <c r="B5" s="60"/>
      <c r="C5" s="60"/>
      <c r="D5" s="60"/>
      <c r="E5" s="60"/>
      <c r="F5" s="60"/>
    </row>
    <row r="6" s="40" customFormat="1" ht="12.75"/>
    <row r="7" spans="1:6" s="45" customFormat="1" ht="12.75">
      <c r="A7" s="41" t="s">
        <v>0</v>
      </c>
      <c r="B7" s="33" t="s">
        <v>11</v>
      </c>
      <c r="C7" s="19"/>
      <c r="D7" s="42" t="s">
        <v>9</v>
      </c>
      <c r="E7" s="43"/>
      <c r="F7" s="44"/>
    </row>
    <row r="8" spans="1:7" ht="12.75">
      <c r="A8" s="41" t="s">
        <v>2</v>
      </c>
      <c r="B8" s="33" t="s">
        <v>3</v>
      </c>
      <c r="C8" s="19"/>
      <c r="D8" s="53" t="s">
        <v>4</v>
      </c>
      <c r="E8" s="54"/>
      <c r="F8" s="16">
        <v>15000</v>
      </c>
      <c r="G8" s="1" t="s">
        <v>44</v>
      </c>
    </row>
    <row r="9" spans="1:7" ht="12.75">
      <c r="A9" s="41" t="s">
        <v>1</v>
      </c>
      <c r="B9" s="34">
        <f ca="1">TODAY()</f>
        <v>39786</v>
      </c>
      <c r="C9" s="20"/>
      <c r="D9" s="55" t="s">
        <v>66</v>
      </c>
      <c r="E9" s="56"/>
      <c r="F9" s="17">
        <v>260</v>
      </c>
      <c r="G9" s="1" t="s">
        <v>45</v>
      </c>
    </row>
    <row r="10" spans="1:7" ht="12.75">
      <c r="A10" s="41" t="s">
        <v>27</v>
      </c>
      <c r="B10" s="48" t="s">
        <v>28</v>
      </c>
      <c r="C10" s="19"/>
      <c r="D10" s="53" t="s">
        <v>65</v>
      </c>
      <c r="E10" s="54"/>
      <c r="F10" s="18">
        <v>12</v>
      </c>
      <c r="G10" s="1" t="s">
        <v>46</v>
      </c>
    </row>
    <row r="11" spans="2:6" ht="12.75" customHeight="1">
      <c r="B11" s="2"/>
      <c r="C11" s="2"/>
      <c r="D11" s="47"/>
      <c r="E11" s="11"/>
      <c r="F11" s="12"/>
    </row>
    <row r="12" spans="2:6" ht="12" customHeight="1">
      <c r="B12" s="2"/>
      <c r="C12" s="2"/>
      <c r="D12" s="59" t="s">
        <v>60</v>
      </c>
      <c r="E12" s="11"/>
      <c r="F12" s="12"/>
    </row>
    <row r="13" spans="2:6" ht="12.75">
      <c r="B13" s="2"/>
      <c r="C13" s="2"/>
      <c r="D13" s="11" t="s">
        <v>61</v>
      </c>
      <c r="E13" s="11"/>
      <c r="F13" s="12"/>
    </row>
    <row r="14" spans="2:6" ht="12.75">
      <c r="B14" s="2"/>
      <c r="C14" s="2"/>
      <c r="D14" s="11" t="s">
        <v>63</v>
      </c>
      <c r="E14" s="11"/>
      <c r="F14" s="12"/>
    </row>
    <row r="15" spans="2:6" ht="12.75">
      <c r="B15" s="2"/>
      <c r="C15" s="2"/>
      <c r="D15" s="11" t="s">
        <v>62</v>
      </c>
      <c r="E15" s="11"/>
      <c r="F15" s="12"/>
    </row>
    <row r="16" spans="2:6" ht="12.75">
      <c r="B16" s="2"/>
      <c r="C16" s="2"/>
      <c r="D16" s="11" t="s">
        <v>64</v>
      </c>
      <c r="E16" s="11"/>
      <c r="F16" s="12"/>
    </row>
    <row r="17" spans="4:6" ht="12.75">
      <c r="D17" s="11"/>
      <c r="E17" s="11"/>
      <c r="F17" s="12"/>
    </row>
    <row r="18" spans="1:6" ht="12.75">
      <c r="A18" s="3" t="s">
        <v>12</v>
      </c>
      <c r="B18" s="4" t="s">
        <v>14</v>
      </c>
      <c r="C18" s="4" t="s">
        <v>24</v>
      </c>
      <c r="D18" s="11"/>
      <c r="E18" s="11"/>
      <c r="F18" s="12"/>
    </row>
    <row r="19" spans="1:6" ht="12.75">
      <c r="A19" s="7" t="s">
        <v>10</v>
      </c>
      <c r="B19" s="9">
        <v>2564</v>
      </c>
      <c r="C19" s="9">
        <v>12000</v>
      </c>
      <c r="D19" s="11"/>
      <c r="E19" s="11"/>
      <c r="F19" s="12"/>
    </row>
    <row r="20" spans="1:6" ht="12.75" customHeight="1">
      <c r="A20" s="7" t="s">
        <v>5</v>
      </c>
      <c r="B20" s="10">
        <f>F8/B19</f>
        <v>5.850234009360374</v>
      </c>
      <c r="C20" s="10">
        <f>F8/C19</f>
        <v>1.25</v>
      </c>
      <c r="D20" s="11"/>
      <c r="E20" s="51" t="s">
        <v>50</v>
      </c>
      <c r="F20" s="12"/>
    </row>
    <row r="21" spans="1:6" ht="12.75">
      <c r="A21" s="6" t="s">
        <v>6</v>
      </c>
      <c r="B21" s="28">
        <f>B22/12</f>
        <v>1521.0608424336972</v>
      </c>
      <c r="C21" s="28">
        <f>C22/12</f>
        <v>325</v>
      </c>
      <c r="D21" s="11"/>
      <c r="E21" s="11"/>
      <c r="F21" s="12"/>
    </row>
    <row r="22" spans="1:6" ht="12.75">
      <c r="A22" s="6" t="s">
        <v>8</v>
      </c>
      <c r="B22" s="29">
        <f>B20*$F10*$F9</f>
        <v>18252.730109204367</v>
      </c>
      <c r="C22" s="29">
        <f>C20*$F10*$F9</f>
        <v>3900</v>
      </c>
      <c r="D22" s="11"/>
      <c r="E22" s="11"/>
      <c r="F22" s="12"/>
    </row>
    <row r="23" spans="1:6" ht="12.75">
      <c r="A23" s="15" t="s">
        <v>20</v>
      </c>
      <c r="B23" s="14" t="s">
        <v>21</v>
      </c>
      <c r="C23" s="14">
        <f>$B22-C22</f>
        <v>14352.730109204367</v>
      </c>
      <c r="D23" s="11"/>
      <c r="E23" s="11"/>
      <c r="F23" s="12"/>
    </row>
    <row r="24" spans="4:6" ht="12.75">
      <c r="D24" s="11"/>
      <c r="E24" s="11"/>
      <c r="F24" s="12"/>
    </row>
    <row r="25" spans="1:6" s="22" customFormat="1" ht="12.75">
      <c r="A25" s="6" t="s">
        <v>15</v>
      </c>
      <c r="B25" s="21">
        <v>70</v>
      </c>
      <c r="C25" s="21">
        <v>2498.57</v>
      </c>
      <c r="D25" s="11" t="s">
        <v>43</v>
      </c>
      <c r="E25" s="11"/>
      <c r="F25" s="12"/>
    </row>
    <row r="26" spans="1:6" s="25" customFormat="1" ht="12.75">
      <c r="A26" s="15" t="s">
        <v>7</v>
      </c>
      <c r="B26" s="23">
        <v>0</v>
      </c>
      <c r="C26" s="24">
        <f>ROUND(C25/($B21-C21),2)</f>
        <v>2.09</v>
      </c>
      <c r="D26" s="11"/>
      <c r="E26" s="11"/>
      <c r="F26" s="12"/>
    </row>
    <row r="27" spans="4:6" ht="12.75">
      <c r="D27" s="11"/>
      <c r="E27" s="11"/>
      <c r="F27" s="12"/>
    </row>
    <row r="28" spans="1:6" ht="12.75">
      <c r="A28" s="6" t="s">
        <v>16</v>
      </c>
      <c r="B28" s="5">
        <v>0</v>
      </c>
      <c r="C28" s="21">
        <f>IF(C25&lt;Lease!A3,C25*Lease!$B$2,C25*Lease!$B$3)</f>
        <v>84.8014658</v>
      </c>
      <c r="D28" s="11" t="s">
        <v>56</v>
      </c>
      <c r="E28" s="11"/>
      <c r="F28" s="12"/>
    </row>
    <row r="29" spans="1:6" ht="12.75">
      <c r="A29" s="15" t="s">
        <v>22</v>
      </c>
      <c r="B29" s="14">
        <v>0</v>
      </c>
      <c r="C29" s="14">
        <f>$B21-(C21+C28)</f>
        <v>1111.2593766336972</v>
      </c>
      <c r="D29" s="11" t="s">
        <v>57</v>
      </c>
      <c r="E29" s="11"/>
      <c r="F29" s="12"/>
    </row>
    <row r="30" ht="6" customHeight="1"/>
    <row r="31" ht="12.75">
      <c r="A31" s="1" t="s">
        <v>19</v>
      </c>
    </row>
    <row r="36" spans="1:4" ht="12.75">
      <c r="A36" s="1" t="str">
        <f>B18</f>
        <v>Bucket / Wringer (24)</v>
      </c>
      <c r="B36" s="27">
        <f>B22</f>
        <v>18252.730109204367</v>
      </c>
      <c r="D36" s="26"/>
    </row>
    <row r="37" spans="1:4" ht="12.75">
      <c r="A37" s="1" t="str">
        <f>C18</f>
        <v>Gansy25</v>
      </c>
      <c r="B37" s="27">
        <f>C22</f>
        <v>3900</v>
      </c>
      <c r="D37" s="26"/>
    </row>
    <row r="38" ht="12.75">
      <c r="D38" s="8"/>
    </row>
    <row r="39" ht="12.75">
      <c r="D39" s="8"/>
    </row>
    <row r="40" ht="12.75">
      <c r="D40" s="8"/>
    </row>
    <row r="41" ht="12.75">
      <c r="D41" s="8"/>
    </row>
    <row r="42" ht="12.75">
      <c r="D42" s="8"/>
    </row>
    <row r="43" ht="12.75">
      <c r="D43" s="8"/>
    </row>
    <row r="44" ht="12.75">
      <c r="D44" s="8"/>
    </row>
    <row r="45" ht="12.75">
      <c r="D45" s="8"/>
    </row>
    <row r="49" spans="1:3" ht="12.75">
      <c r="A49" s="30" t="s">
        <v>25</v>
      </c>
      <c r="B49" s="31">
        <f>C23</f>
        <v>14352.730109204367</v>
      </c>
      <c r="C49" s="52" t="s">
        <v>47</v>
      </c>
    </row>
    <row r="50" spans="1:2" ht="12.75">
      <c r="A50" s="30" t="s">
        <v>26</v>
      </c>
      <c r="B50" s="32">
        <f>ROUND(C26,2)</f>
        <v>2.09</v>
      </c>
    </row>
    <row r="52" spans="1:2" ht="12.75">
      <c r="A52" s="30" t="s">
        <v>41</v>
      </c>
      <c r="B52" s="50" t="s">
        <v>42</v>
      </c>
    </row>
  </sheetData>
  <sheetProtection password="8D0B" sheet="1" objects="1" scenarios="1"/>
  <mergeCells count="1">
    <mergeCell ref="A5:F5"/>
  </mergeCells>
  <hyperlinks>
    <hyperlink ref="B52" r:id="rId1" display="http://www.cleancraft.com/Gansy_25_Autoscrubber_p/as-egansy25b.htm"/>
  </hyperlinks>
  <printOptions horizontalCentered="1"/>
  <pageMargins left="0.25" right="0.25" top="0.5" bottom="0.5" header="0.5" footer="0.5"/>
  <pageSetup horizontalDpi="600" verticalDpi="600" orientation="landscape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2">
      <selection activeCell="C8" sqref="C8"/>
    </sheetView>
  </sheetViews>
  <sheetFormatPr defaultColWidth="9.140625" defaultRowHeight="12.75"/>
  <sheetData>
    <row r="1" spans="1:2" ht="12.75">
      <c r="A1" t="s">
        <v>29</v>
      </c>
      <c r="B1" t="s">
        <v>30</v>
      </c>
    </row>
    <row r="2" spans="1:2" ht="12.75">
      <c r="A2" t="s">
        <v>31</v>
      </c>
      <c r="B2" t="s">
        <v>32</v>
      </c>
    </row>
    <row r="3" spans="1:2" ht="12.75">
      <c r="A3" t="s">
        <v>33</v>
      </c>
      <c r="B3" t="s">
        <v>34</v>
      </c>
    </row>
    <row r="4" spans="1:2" ht="12.75">
      <c r="A4" t="s">
        <v>35</v>
      </c>
      <c r="B4" t="s">
        <v>36</v>
      </c>
    </row>
    <row r="5" spans="1:2" ht="12.75">
      <c r="A5" t="s">
        <v>37</v>
      </c>
      <c r="B5" t="s">
        <v>38</v>
      </c>
    </row>
    <row r="6" spans="1:2" ht="12.75">
      <c r="A6" t="s">
        <v>39</v>
      </c>
      <c r="B6" t="s">
        <v>49</v>
      </c>
    </row>
    <row r="7" spans="1:2" ht="12.75">
      <c r="A7" s="49" t="s">
        <v>48</v>
      </c>
      <c r="B7" s="49" t="s">
        <v>40</v>
      </c>
    </row>
  </sheetData>
  <sheetProtection password="8D0B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1" sqref="F1"/>
    </sheetView>
  </sheetViews>
  <sheetFormatPr defaultColWidth="9.140625" defaultRowHeight="12.75"/>
  <cols>
    <col min="2" max="2" width="11.140625" style="0" customWidth="1"/>
    <col min="4" max="4" width="10.140625" style="0" bestFit="1" customWidth="1"/>
  </cols>
  <sheetData>
    <row r="1" spans="1:4" ht="12.75">
      <c r="A1" t="s">
        <v>54</v>
      </c>
      <c r="B1" t="s">
        <v>52</v>
      </c>
      <c r="D1" s="58">
        <v>39786</v>
      </c>
    </row>
    <row r="2" spans="1:2" ht="12.75">
      <c r="A2">
        <v>0.01</v>
      </c>
      <c r="B2">
        <v>0.03394</v>
      </c>
    </row>
    <row r="3" spans="1:2" ht="12.75">
      <c r="A3" s="13">
        <v>5000</v>
      </c>
      <c r="B3">
        <v>0.03394</v>
      </c>
    </row>
    <row r="7" ht="12.75">
      <c r="A7" t="s">
        <v>58</v>
      </c>
    </row>
    <row r="8" ht="12.75">
      <c r="A8" t="s">
        <v>55</v>
      </c>
    </row>
    <row r="9" ht="12.75">
      <c r="A9" t="s">
        <v>53</v>
      </c>
    </row>
    <row r="12" ht="12.75">
      <c r="A12" t="s">
        <v>59</v>
      </c>
    </row>
  </sheetData>
  <sheetProtection password="8D0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CleanCraft</cp:lastModifiedBy>
  <cp:lastPrinted>2008-11-26T22:43:05Z</cp:lastPrinted>
  <dcterms:created xsi:type="dcterms:W3CDTF">2003-03-07T03:37:38Z</dcterms:created>
  <dcterms:modified xsi:type="dcterms:W3CDTF">2008-12-04T14:36:46Z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